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ungKHTC\LOAN 01.12.2025\LOAN_ BIỂU MÃU\BIỂU MẪU - TÊN TRƯỜNG MỚI\"/>
    </mc:Choice>
  </mc:AlternateContent>
  <bookViews>
    <workbookView xWindow="1860" yWindow="0" windowWidth="20490" windowHeight="7155" tabRatio="812" firstSheet="4" activeTab="4"/>
  </bookViews>
  <sheets>
    <sheet name="TONG HOP CHIET TINH" sheetId="51" state="hidden" r:id="rId1"/>
    <sheet name="BANG TH THU HP" sheetId="53" state="hidden" r:id="rId2"/>
    <sheet name="HP TAI CHUC" sheetId="78" state="hidden" r:id="rId3"/>
    <sheet name="HP CHINH QUY" sheetId="79" state="hidden" r:id="rId4"/>
    <sheet name="Sheet1" sheetId="81" r:id="rId5"/>
  </sheets>
  <definedNames>
    <definedName name="_xlnm._FilterDatabase" localSheetId="3" hidden="1">'HP CHINH QUY'!$7:$10</definedName>
    <definedName name="_xlnm._FilterDatabase" localSheetId="2" hidden="1">'HP TAI CHUC'!$7:$11</definedName>
    <definedName name="_xlnm.Print_Titles" localSheetId="3">'HP CHINH QUY'!$7:$7</definedName>
    <definedName name="_xlnm.Print_Titles" localSheetId="2">'HP TAI CHUC'!$7:$7</definedName>
  </definedNames>
  <calcPr calcId="162913"/>
</workbook>
</file>

<file path=xl/calcChain.xml><?xml version="1.0" encoding="utf-8"?>
<calcChain xmlns="http://schemas.openxmlformats.org/spreadsheetml/2006/main">
  <c r="D8" i="78" l="1"/>
  <c r="D8" i="79"/>
  <c r="E8" i="79"/>
  <c r="E10" i="79"/>
  <c r="E8" i="78"/>
  <c r="E11" i="78"/>
  <c r="C11" i="53"/>
  <c r="C9" i="53"/>
  <c r="C8" i="53" s="1"/>
  <c r="C13" i="53"/>
  <c r="C14" i="53"/>
  <c r="C16" i="53"/>
  <c r="C18" i="53"/>
  <c r="C17" i="53"/>
  <c r="C19" i="53"/>
  <c r="C20" i="53"/>
  <c r="C21" i="53"/>
  <c r="B10" i="51"/>
  <c r="C10" i="51"/>
  <c r="C10" i="53"/>
  <c r="A5" i="53"/>
  <c r="A5" i="51"/>
  <c r="B9" i="51" l="1"/>
  <c r="C22" i="53"/>
  <c r="D19" i="53" s="1"/>
  <c r="C9" i="51" l="1"/>
  <c r="B8" i="51"/>
  <c r="C8" i="51" l="1"/>
  <c r="B12" i="51"/>
  <c r="D11" i="51"/>
  <c r="B11" i="51" l="1"/>
  <c r="D12" i="51"/>
  <c r="C15" i="51" s="1"/>
  <c r="B14" i="51"/>
</calcChain>
</file>

<file path=xl/sharedStrings.xml><?xml version="1.0" encoding="utf-8"?>
<sst xmlns="http://schemas.openxmlformats.org/spreadsheetml/2006/main" count="138" uniqueCount="86">
  <si>
    <t>Tr­êng §H S­ ph¹m kü thuËt TP.HCM</t>
  </si>
  <si>
    <t>SLSV</t>
  </si>
  <si>
    <t>Phßng KÕ Ho¹ch Tµi ChÝnh</t>
  </si>
  <si>
    <t>§¬n vÞ thu</t>
  </si>
  <si>
    <t>Sè tiÒn HP</t>
  </si>
  <si>
    <t>ChiÕt tÝnh (®)
(Trùc tiÕp thu: 0.2 %)</t>
  </si>
  <si>
    <t>ChiÕt tÝnh (®)
(Tæng hîp, kiÓm tra : 0.05%)</t>
  </si>
  <si>
    <t>Ký nhËn</t>
  </si>
  <si>
    <t>1. Trùc tiÕp thu</t>
  </si>
  <si>
    <t>- Phßng KHTC</t>
  </si>
  <si>
    <t>2. Tæng hîp, kiÓm tra</t>
  </si>
  <si>
    <t>Trường ĐHSP Kỹ Thuật TP.HCM</t>
  </si>
  <si>
    <t>Phòng Kế Hoạch Tài Chính</t>
  </si>
  <si>
    <t>HP - TẠI CHỨC</t>
  </si>
  <si>
    <t xml:space="preserve">Người lập biểu </t>
  </si>
  <si>
    <t>Đặng Hoàng Kim Lên</t>
  </si>
  <si>
    <t>NỘI DUNG</t>
  </si>
  <si>
    <t xml:space="preserve">SỐ TIỀN </t>
  </si>
  <si>
    <t>GHI CHÚ</t>
  </si>
  <si>
    <t>SỐ CT</t>
  </si>
  <si>
    <t>NGÀY CT</t>
  </si>
  <si>
    <t>- Tr­êng THKT thùc hµnh</t>
  </si>
  <si>
    <t>Người lập biểu</t>
  </si>
  <si>
    <t>Phòng KHTC</t>
  </si>
  <si>
    <t>Phòng KHTC thu</t>
  </si>
  <si>
    <t>1.1- Thu tại phòng</t>
  </si>
  <si>
    <t>1.2- Thu qua ngân hàng</t>
  </si>
  <si>
    <t>HP thu tại trường THKTTH</t>
  </si>
  <si>
    <t>Tổng cộng</t>
  </si>
  <si>
    <t>Cộng chiết tính:</t>
  </si>
  <si>
    <t>Số TT</t>
  </si>
  <si>
    <t>Nội dung</t>
  </si>
  <si>
    <t xml:space="preserve">Số tiền </t>
  </si>
  <si>
    <t>Xác nhận đối chiếu</t>
  </si>
  <si>
    <t>- HP lớp LKĐT</t>
  </si>
  <si>
    <t>- HP hệ TC</t>
  </si>
  <si>
    <t>- HP lớp Cao học</t>
  </si>
  <si>
    <t>- HP hệ chính quy</t>
  </si>
  <si>
    <t>- HP lớp chất lượng cao</t>
  </si>
  <si>
    <t>PT775</t>
  </si>
  <si>
    <t>22/09/10</t>
  </si>
  <si>
    <t>-HP nhập học HKI 10-11</t>
  </si>
  <si>
    <t>PT779</t>
  </si>
  <si>
    <t>23/09/10</t>
  </si>
  <si>
    <t>24/09/10</t>
  </si>
  <si>
    <t>PT788</t>
  </si>
  <si>
    <t>27/09/10</t>
  </si>
  <si>
    <t>PT799</t>
  </si>
  <si>
    <t>PT805</t>
  </si>
  <si>
    <t>28/09/10</t>
  </si>
  <si>
    <t>PT811</t>
  </si>
  <si>
    <t>30/09/10</t>
  </si>
  <si>
    <t>* đã nhập đến ngày 12/10/10</t>
  </si>
  <si>
    <t>PT844</t>
  </si>
  <si>
    <t xml:space="preserve">        BGH duyệt chi</t>
  </si>
  <si>
    <t>- HP mở lớp tại chức</t>
  </si>
  <si>
    <t>- HP mở lớp CQ</t>
  </si>
  <si>
    <t>BẢNG TỔNG HỢP THU HP HKI/11-12</t>
  </si>
  <si>
    <t>BẢNG CHIẾT TÍNH THU HKI/11-12</t>
  </si>
  <si>
    <t>TP.HCM, ngày 30 tháng 12 năm 2011</t>
  </si>
  <si>
    <t xml:space="preserve">                    TP.HCM, ngày 30 tháng 12 năm 2011</t>
  </si>
  <si>
    <t>BẢNG CHI TIẾT THU HỌC PHÍ HKI/16-17</t>
  </si>
  <si>
    <t>HP HKI/16-17</t>
  </si>
  <si>
    <t>TP.HCM, ngày 11 tháng 04 năm 2017</t>
  </si>
  <si>
    <t>Từ ngày 01.01.17 đến ngày 17.03.17</t>
  </si>
  <si>
    <t>HP - CHÍNH QUY</t>
  </si>
  <si>
    <t>PT00109</t>
  </si>
  <si>
    <t>20/03/17</t>
  </si>
  <si>
    <t>PT00217</t>
  </si>
  <si>
    <t>15/05/17</t>
  </si>
  <si>
    <t>HP HKII/16-17</t>
  </si>
  <si>
    <t>Từ ngày 11.05.2017 đến ngày 12.05.2017</t>
  </si>
  <si>
    <t>BẢNG CHI TIẾT THU HỌC PHÍ HKII/16-17</t>
  </si>
  <si>
    <t>PT00215</t>
  </si>
  <si>
    <t>TP.HCM, ngày 15 tháng 05 năm 2017</t>
  </si>
  <si>
    <t>Cao Thị Thuý Hằng</t>
  </si>
  <si>
    <t>BẢNG TỔNG HỢP THANH TOÁN</t>
  </si>
  <si>
    <t>STT</t>
  </si>
  <si>
    <t>Đơn vị:</t>
  </si>
  <si>
    <t>Bằng chữ:</t>
  </si>
  <si>
    <t>Mẫu số 08/KHTC-TM</t>
  </si>
  <si>
    <t>Phụ trách bộ phận</t>
  </si>
  <si>
    <t>Số hóa đơn/Chứng từ</t>
  </si>
  <si>
    <t>Số tiền</t>
  </si>
  <si>
    <t>Người lập</t>
  </si>
  <si>
    <t>TRƯỜNG ĐẠI HỌC CÔNG NGHỆ KỸ THUẬT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</si>
</sst>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10000]d/m/yy;@"/>
    <numFmt numFmtId="165" formatCode="[$-409]d\-mmm\-yyyy;@"/>
  </numFmts>
  <fonts count="45">
    <font>
      <sz val="10"/>
      <name val="Arial"/>
    </font>
    <font>
      <sz val="8"/>
      <name val="Arial"/>
      <family val="2"/>
    </font>
    <font>
      <b/>
      <sz val="14"/>
      <name val=".VnTime"/>
      <family val="2"/>
    </font>
    <font>
      <sz val="12"/>
      <name val=".VnTime"/>
      <family val="2"/>
    </font>
    <font>
      <b/>
      <sz val="12"/>
      <name val=".VnTime"/>
      <family val="2"/>
    </font>
    <font>
      <sz val="13"/>
      <name val="Arial"/>
      <family val="2"/>
    </font>
    <font>
      <sz val="10"/>
      <name val=".VnTime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8"/>
      <name val="Times New Roman"/>
      <family val="1"/>
    </font>
    <font>
      <b/>
      <sz val="16"/>
      <color indexed="10"/>
      <name val="Times New Roman"/>
      <family val="1"/>
    </font>
    <font>
      <sz val="16"/>
      <color indexed="10"/>
      <name val="Times New Roman"/>
      <family val="1"/>
    </font>
    <font>
      <b/>
      <u/>
      <sz val="12"/>
      <name val=".VnTime"/>
      <family val="2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sz val="12"/>
      <color indexed="16"/>
      <name val="Times New Roman"/>
      <family val="1"/>
    </font>
    <font>
      <b/>
      <sz val="12"/>
      <color indexed="56"/>
      <name val="Times New Roman"/>
      <family val="1"/>
    </font>
    <font>
      <sz val="10"/>
      <name val="Arial"/>
      <family val="2"/>
    </font>
    <font>
      <sz val="12"/>
      <name val="VNI-Times"/>
    </font>
    <font>
      <b/>
      <sz val="10.5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2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165" fontId="33" fillId="0" borderId="0"/>
    <xf numFmtId="0" fontId="36" fillId="0" borderId="0"/>
  </cellStyleXfs>
  <cellXfs count="191">
    <xf numFmtId="0" fontId="0" fillId="0" borderId="0" xfId="0"/>
    <xf numFmtId="0" fontId="4" fillId="0" borderId="0" xfId="0" applyFont="1"/>
    <xf numFmtId="0" fontId="4" fillId="0" borderId="0" xfId="0" applyNumberFormat="1" applyFont="1"/>
    <xf numFmtId="0" fontId="3" fillId="0" borderId="0" xfId="0" applyFont="1"/>
    <xf numFmtId="0" fontId="6" fillId="0" borderId="0" xfId="0" applyFont="1"/>
    <xf numFmtId="0" fontId="6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center"/>
    </xf>
    <xf numFmtId="0" fontId="8" fillId="0" borderId="0" xfId="0" applyFont="1" applyFill="1"/>
    <xf numFmtId="3" fontId="8" fillId="0" borderId="0" xfId="1" applyNumberFormat="1" applyFont="1" applyFill="1"/>
    <xf numFmtId="0" fontId="9" fillId="0" borderId="0" xfId="0" applyFont="1" applyFill="1"/>
    <xf numFmtId="0" fontId="11" fillId="0" borderId="0" xfId="0" applyFont="1" applyFill="1"/>
    <xf numFmtId="0" fontId="14" fillId="0" borderId="0" xfId="0" applyFont="1" applyFill="1" applyBorder="1"/>
    <xf numFmtId="3" fontId="12" fillId="0" borderId="0" xfId="1" applyNumberFormat="1" applyFont="1" applyFill="1"/>
    <xf numFmtId="0" fontId="14" fillId="0" borderId="0" xfId="0" applyFont="1" applyFill="1"/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/>
    <xf numFmtId="164" fontId="10" fillId="0" borderId="0" xfId="0" applyNumberFormat="1" applyFont="1" applyFill="1" applyAlignment="1"/>
    <xf numFmtId="0" fontId="12" fillId="0" borderId="0" xfId="0" applyFont="1" applyBorder="1"/>
    <xf numFmtId="0" fontId="7" fillId="0" borderId="0" xfId="0" applyFont="1"/>
    <xf numFmtId="0" fontId="12" fillId="0" borderId="0" xfId="0" applyFont="1"/>
    <xf numFmtId="0" fontId="17" fillId="0" borderId="0" xfId="0" applyFont="1"/>
    <xf numFmtId="0" fontId="18" fillId="0" borderId="0" xfId="0" applyFont="1" applyAlignment="1">
      <alignment horizontal="centerContinuous"/>
    </xf>
    <xf numFmtId="0" fontId="19" fillId="0" borderId="0" xfId="0" applyFont="1"/>
    <xf numFmtId="0" fontId="17" fillId="0" borderId="0" xfId="0" applyFont="1" applyFill="1" applyAlignment="1"/>
    <xf numFmtId="0" fontId="11" fillId="0" borderId="0" xfId="0" applyFont="1" applyFill="1" applyAlignment="1"/>
    <xf numFmtId="0" fontId="5" fillId="0" borderId="0" xfId="0" applyFont="1"/>
    <xf numFmtId="0" fontId="20" fillId="0" borderId="0" xfId="0" applyNumberFormat="1" applyFont="1" applyAlignment="1">
      <alignment horizontal="left"/>
    </xf>
    <xf numFmtId="3" fontId="14" fillId="0" borderId="0" xfId="1" applyNumberFormat="1" applyFont="1" applyFill="1" applyBorder="1"/>
    <xf numFmtId="3" fontId="14" fillId="0" borderId="0" xfId="1" applyNumberFormat="1" applyFont="1" applyFill="1"/>
    <xf numFmtId="0" fontId="9" fillId="0" borderId="0" xfId="0" applyFont="1" applyFill="1" applyBorder="1"/>
    <xf numFmtId="0" fontId="11" fillId="0" borderId="0" xfId="0" applyFont="1" applyFill="1" applyBorder="1"/>
    <xf numFmtId="0" fontId="22" fillId="0" borderId="0" xfId="0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3" fontId="23" fillId="0" borderId="0" xfId="1" applyNumberFormat="1" applyFont="1" applyFill="1"/>
    <xf numFmtId="0" fontId="13" fillId="0" borderId="1" xfId="0" applyFont="1" applyBorder="1" applyAlignment="1">
      <alignment horizontal="center"/>
    </xf>
    <xf numFmtId="0" fontId="14" fillId="0" borderId="0" xfId="0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3" fontId="13" fillId="0" borderId="2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13" fillId="0" borderId="0" xfId="0" applyFont="1"/>
    <xf numFmtId="0" fontId="14" fillId="0" borderId="3" xfId="0" applyFont="1" applyBorder="1"/>
    <xf numFmtId="0" fontId="14" fillId="0" borderId="3" xfId="0" quotePrefix="1" applyFont="1" applyBorder="1" applyAlignment="1">
      <alignment horizontal="left" indent="6"/>
    </xf>
    <xf numFmtId="0" fontId="13" fillId="0" borderId="3" xfId="0" applyFont="1" applyBorder="1" applyAlignment="1">
      <alignment horizontal="center"/>
    </xf>
    <xf numFmtId="0" fontId="14" fillId="0" borderId="1" xfId="0" applyFont="1" applyBorder="1"/>
    <xf numFmtId="3" fontId="13" fillId="0" borderId="1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21" fillId="0" borderId="0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3" fillId="0" borderId="0" xfId="0" applyFont="1" applyBorder="1"/>
    <xf numFmtId="0" fontId="13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centerContinuous"/>
    </xf>
    <xf numFmtId="3" fontId="13" fillId="0" borderId="0" xfId="0" applyNumberFormat="1" applyFont="1" applyBorder="1" applyAlignment="1">
      <alignment horizontal="centerContinuous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4" fillId="0" borderId="0" xfId="1" applyNumberFormat="1" applyFont="1" applyFill="1"/>
    <xf numFmtId="164" fontId="24" fillId="0" borderId="0" xfId="0" applyNumberFormat="1" applyFont="1" applyFill="1" applyAlignme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0" xfId="0" applyFont="1"/>
    <xf numFmtId="0" fontId="4" fillId="0" borderId="3" xfId="0" applyFont="1" applyBorder="1"/>
    <xf numFmtId="3" fontId="13" fillId="0" borderId="3" xfId="1" applyNumberFormat="1" applyFont="1" applyBorder="1"/>
    <xf numFmtId="3" fontId="4" fillId="0" borderId="3" xfId="0" applyNumberFormat="1" applyFont="1" applyBorder="1"/>
    <xf numFmtId="0" fontId="3" fillId="0" borderId="3" xfId="0" quotePrefix="1" applyFont="1" applyBorder="1"/>
    <xf numFmtId="3" fontId="14" fillId="0" borderId="3" xfId="1" applyNumberFormat="1" applyFont="1" applyBorder="1"/>
    <xf numFmtId="3" fontId="14" fillId="0" borderId="3" xfId="1" applyNumberFormat="1" applyFont="1" applyBorder="1" applyAlignment="1">
      <alignment horizontal="right"/>
    </xf>
    <xf numFmtId="0" fontId="3" fillId="0" borderId="3" xfId="0" applyFont="1" applyBorder="1"/>
    <xf numFmtId="0" fontId="3" fillId="0" borderId="4" xfId="0" quotePrefix="1" applyFont="1" applyBorder="1"/>
    <xf numFmtId="3" fontId="14" fillId="0" borderId="4" xfId="1" applyNumberFormat="1" applyFont="1" applyBorder="1"/>
    <xf numFmtId="0" fontId="3" fillId="0" borderId="4" xfId="0" applyFont="1" applyBorder="1"/>
    <xf numFmtId="0" fontId="3" fillId="0" borderId="0" xfId="0" quotePrefix="1" applyFont="1" applyBorder="1"/>
    <xf numFmtId="3" fontId="25" fillId="0" borderId="0" xfId="1" applyNumberFormat="1" applyFont="1" applyBorder="1"/>
    <xf numFmtId="0" fontId="3" fillId="0" borderId="0" xfId="0" applyFont="1" applyBorder="1"/>
    <xf numFmtId="0" fontId="24" fillId="0" borderId="0" xfId="0" applyFont="1" applyBorder="1" applyAlignment="1">
      <alignment horizontal="left"/>
    </xf>
    <xf numFmtId="3" fontId="24" fillId="0" borderId="0" xfId="1" applyNumberFormat="1" applyFont="1" applyBorder="1"/>
    <xf numFmtId="3" fontId="14" fillId="0" borderId="0" xfId="1" applyNumberFormat="1" applyFont="1" applyBorder="1"/>
    <xf numFmtId="0" fontId="13" fillId="0" borderId="0" xfId="0" applyFont="1" applyBorder="1" applyAlignment="1">
      <alignment horizontal="left"/>
    </xf>
    <xf numFmtId="0" fontId="14" fillId="0" borderId="0" xfId="0" quotePrefix="1" applyFont="1" applyBorder="1"/>
    <xf numFmtId="0" fontId="13" fillId="0" borderId="0" xfId="0" applyNumberFormat="1" applyFont="1" applyBorder="1" applyAlignment="1">
      <alignment horizontal="centerContinuous"/>
    </xf>
    <xf numFmtId="0" fontId="26" fillId="2" borderId="5" xfId="0" applyFont="1" applyFill="1" applyBorder="1" applyAlignment="1">
      <alignment horizontal="center"/>
    </xf>
    <xf numFmtId="164" fontId="26" fillId="2" borderId="5" xfId="0" quotePrefix="1" applyNumberFormat="1" applyFont="1" applyFill="1" applyBorder="1" applyAlignment="1">
      <alignment horizontal="center"/>
    </xf>
    <xf numFmtId="0" fontId="26" fillId="2" borderId="5" xfId="0" quotePrefix="1" applyFont="1" applyFill="1" applyBorder="1"/>
    <xf numFmtId="3" fontId="26" fillId="2" borderId="5" xfId="1" applyNumberFormat="1" applyFont="1" applyFill="1" applyBorder="1"/>
    <xf numFmtId="0" fontId="26" fillId="2" borderId="0" xfId="0" applyFont="1" applyFill="1" applyBorder="1"/>
    <xf numFmtId="164" fontId="26" fillId="2" borderId="5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 shrinkToFit="1"/>
    </xf>
    <xf numFmtId="3" fontId="28" fillId="0" borderId="1" xfId="1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Border="1"/>
    <xf numFmtId="3" fontId="31" fillId="0" borderId="1" xfId="1" applyNumberFormat="1" applyFont="1" applyFill="1" applyBorder="1"/>
    <xf numFmtId="0" fontId="30" fillId="0" borderId="0" xfId="0" applyFont="1" applyFill="1"/>
    <xf numFmtId="3" fontId="13" fillId="0" borderId="2" xfId="0" applyNumberFormat="1" applyFont="1" applyBorder="1" applyAlignment="1">
      <alignment horizontal="center"/>
    </xf>
    <xf numFmtId="14" fontId="23" fillId="0" borderId="5" xfId="0" applyNumberFormat="1" applyFont="1" applyFill="1" applyBorder="1" applyAlignment="1">
      <alignment horizontal="center"/>
    </xf>
    <xf numFmtId="3" fontId="23" fillId="0" borderId="5" xfId="0" applyNumberFormat="1" applyFont="1" applyFill="1" applyBorder="1" applyAlignment="1"/>
    <xf numFmtId="3" fontId="23" fillId="0" borderId="5" xfId="1" applyNumberFormat="1" applyFont="1" applyFill="1" applyBorder="1"/>
    <xf numFmtId="164" fontId="23" fillId="0" borderId="5" xfId="0" quotePrefix="1" applyNumberFormat="1" applyFont="1" applyFill="1" applyBorder="1" applyAlignment="1">
      <alignment horizontal="center"/>
    </xf>
    <xf numFmtId="3" fontId="26" fillId="0" borderId="3" xfId="0" applyNumberFormat="1" applyFont="1" applyBorder="1"/>
    <xf numFmtId="3" fontId="14" fillId="0" borderId="3" xfId="0" applyNumberFormat="1" applyFont="1" applyBorder="1"/>
    <xf numFmtId="3" fontId="14" fillId="0" borderId="1" xfId="0" applyNumberFormat="1" applyFont="1" applyBorder="1"/>
    <xf numFmtId="3" fontId="23" fillId="0" borderId="5" xfId="0" applyNumberFormat="1" applyFont="1" applyFill="1" applyBorder="1"/>
    <xf numFmtId="3" fontId="8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6" fillId="2" borderId="5" xfId="0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/>
    </xf>
    <xf numFmtId="0" fontId="22" fillId="0" borderId="5" xfId="0" applyFont="1" applyFill="1" applyBorder="1" applyAlignment="1">
      <alignment horizontal="center"/>
    </xf>
    <xf numFmtId="164" fontId="22" fillId="0" borderId="5" xfId="0" applyNumberFormat="1" applyFont="1" applyFill="1" applyBorder="1" applyAlignment="1">
      <alignment horizontal="center"/>
    </xf>
    <xf numFmtId="0" fontId="22" fillId="0" borderId="5" xfId="0" applyFont="1" applyFill="1" applyBorder="1"/>
    <xf numFmtId="3" fontId="22" fillId="0" borderId="5" xfId="0" applyNumberFormat="1" applyFont="1" applyFill="1" applyBorder="1" applyAlignment="1">
      <alignment horizontal="center"/>
    </xf>
    <xf numFmtId="3" fontId="22" fillId="0" borderId="5" xfId="1" applyNumberFormat="1" applyFont="1" applyFill="1" applyBorder="1"/>
    <xf numFmtId="0" fontId="23" fillId="0" borderId="5" xfId="0" applyFont="1" applyFill="1" applyBorder="1"/>
    <xf numFmtId="164" fontId="23" fillId="0" borderId="5" xfId="0" applyNumberFormat="1" applyFont="1" applyFill="1" applyBorder="1" applyAlignment="1">
      <alignment horizontal="center"/>
    </xf>
    <xf numFmtId="3" fontId="22" fillId="0" borderId="5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2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7" fillId="0" borderId="0" xfId="4" applyFont="1" applyAlignment="1">
      <alignment vertical="center"/>
    </xf>
    <xf numFmtId="165" fontId="34" fillId="0" borderId="0" xfId="3" applyFont="1" applyAlignment="1">
      <alignment vertical="center"/>
    </xf>
    <xf numFmtId="0" fontId="38" fillId="0" borderId="0" xfId="4" applyFont="1" applyAlignment="1">
      <alignment vertical="center"/>
    </xf>
    <xf numFmtId="0" fontId="39" fillId="0" borderId="0" xfId="4" applyFont="1" applyAlignment="1">
      <alignment horizontal="right" vertical="center"/>
    </xf>
    <xf numFmtId="165" fontId="40" fillId="0" borderId="0" xfId="3" applyFont="1" applyAlignment="1">
      <alignment vertical="center"/>
    </xf>
    <xf numFmtId="165" fontId="41" fillId="0" borderId="0" xfId="3" applyFont="1" applyAlignment="1">
      <alignment horizontal="left" vertical="center"/>
    </xf>
    <xf numFmtId="165" fontId="41" fillId="0" borderId="0" xfId="3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3" fontId="23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41" fillId="0" borderId="0" xfId="4" applyFont="1" applyBorder="1" applyAlignment="1">
      <alignment horizontal="center" vertical="center"/>
    </xf>
    <xf numFmtId="3" fontId="41" fillId="0" borderId="0" xfId="4" applyNumberFormat="1" applyFont="1" applyBorder="1" applyAlignment="1">
      <alignment horizontal="center" vertical="center"/>
    </xf>
    <xf numFmtId="0" fontId="37" fillId="0" borderId="0" xfId="4" applyFont="1" applyBorder="1" applyAlignment="1">
      <alignment vertical="center"/>
    </xf>
    <xf numFmtId="0" fontId="42" fillId="0" borderId="0" xfId="4" applyFont="1" applyBorder="1" applyAlignment="1">
      <alignment vertical="center"/>
    </xf>
    <xf numFmtId="0" fontId="43" fillId="0" borderId="0" xfId="4" applyFont="1" applyBorder="1" applyAlignment="1">
      <alignment vertical="center"/>
    </xf>
    <xf numFmtId="0" fontId="43" fillId="0" borderId="0" xfId="4" applyFont="1" applyAlignment="1">
      <alignment vertical="center"/>
    </xf>
    <xf numFmtId="0" fontId="41" fillId="0" borderId="0" xfId="4" applyFont="1" applyBorder="1" applyAlignment="1">
      <alignment vertical="center"/>
    </xf>
    <xf numFmtId="165" fontId="35" fillId="0" borderId="0" xfId="3" applyFont="1" applyAlignment="1">
      <alignment vertical="center"/>
    </xf>
    <xf numFmtId="0" fontId="41" fillId="0" borderId="0" xfId="4" applyFont="1" applyAlignment="1">
      <alignment vertical="center"/>
    </xf>
    <xf numFmtId="165" fontId="37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0" xfId="4" applyFont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165" fontId="35" fillId="0" borderId="0" xfId="3" applyFont="1" applyAlignment="1">
      <alignment horizontal="center" vertical="center"/>
    </xf>
    <xf numFmtId="165" fontId="41" fillId="0" borderId="0" xfId="3" applyFont="1" applyAlignment="1">
      <alignment horizontal="center" vertical="center"/>
    </xf>
    <xf numFmtId="165" fontId="44" fillId="0" borderId="0" xfId="3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31" fillId="0" borderId="7" xfId="0" quotePrefix="1" applyFont="1" applyFill="1" applyBorder="1" applyAlignment="1">
      <alignment horizontal="center"/>
    </xf>
    <xf numFmtId="0" fontId="31" fillId="0" borderId="8" xfId="0" quotePrefix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41" fillId="0" borderId="0" xfId="4" applyFont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9525</xdr:rowOff>
    </xdr:from>
    <xdr:to>
      <xdr:col>2</xdr:col>
      <xdr:colOff>381000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466725" y="781050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V29"/>
  <sheetViews>
    <sheetView topLeftCell="A7" workbookViewId="0">
      <selection activeCell="H20" sqref="H20"/>
    </sheetView>
  </sheetViews>
  <sheetFormatPr defaultRowHeight="12.75"/>
  <cols>
    <col min="1" max="1" width="29.42578125" customWidth="1"/>
    <col min="2" max="2" width="19.7109375" customWidth="1"/>
    <col min="3" max="3" width="16.42578125" customWidth="1"/>
    <col min="4" max="4" width="17.28515625" customWidth="1"/>
    <col min="5" max="5" width="14.85546875" customWidth="1"/>
  </cols>
  <sheetData>
    <row r="1" spans="1:256" ht="15.75">
      <c r="A1" s="1" t="s">
        <v>0</v>
      </c>
      <c r="B1" s="2"/>
      <c r="C1" s="3"/>
      <c r="D1" s="3"/>
      <c r="E1" s="3"/>
    </row>
    <row r="2" spans="1:256" ht="15.75">
      <c r="A2" s="32" t="s">
        <v>2</v>
      </c>
      <c r="B2" s="2"/>
      <c r="C2" s="3"/>
      <c r="D2" s="3"/>
      <c r="E2" s="3"/>
    </row>
    <row r="3" spans="1:256">
      <c r="A3" s="4"/>
      <c r="B3" s="5"/>
      <c r="C3" s="4"/>
      <c r="D3" s="4"/>
      <c r="E3" s="4"/>
    </row>
    <row r="4" spans="1:256" s="28" customFormat="1" ht="22.5">
      <c r="A4" s="172" t="s">
        <v>58</v>
      </c>
      <c r="B4" s="172"/>
      <c r="C4" s="172"/>
      <c r="D4" s="172"/>
      <c r="E4" s="172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ht="20.25">
      <c r="A5" s="173" t="e">
        <f>'BANG TH THU HP'!A5:D5</f>
        <v>#REF!</v>
      </c>
      <c r="B5" s="173"/>
      <c r="C5" s="173"/>
      <c r="D5" s="173"/>
      <c r="E5" s="173"/>
      <c r="F5" s="30"/>
    </row>
    <row r="6" spans="1:256" ht="18">
      <c r="A6" s="6"/>
      <c r="B6" s="7"/>
      <c r="C6" s="6"/>
      <c r="D6" s="6"/>
      <c r="E6" s="6"/>
    </row>
    <row r="7" spans="1:256" s="71" customFormat="1" ht="63">
      <c r="A7" s="68" t="s">
        <v>3</v>
      </c>
      <c r="B7" s="69" t="s">
        <v>4</v>
      </c>
      <c r="C7" s="70" t="s">
        <v>5</v>
      </c>
      <c r="D7" s="70" t="s">
        <v>6</v>
      </c>
      <c r="E7" s="68" t="s">
        <v>7</v>
      </c>
    </row>
    <row r="8" spans="1:256" s="71" customFormat="1" ht="23.25" customHeight="1">
      <c r="A8" s="72" t="s">
        <v>8</v>
      </c>
      <c r="B8" s="73" t="e">
        <f>SUM(B9:B10)</f>
        <v>#REF!</v>
      </c>
      <c r="C8" s="73" t="e">
        <f>B8*0.2%</f>
        <v>#REF!</v>
      </c>
      <c r="D8" s="73"/>
      <c r="E8" s="74"/>
    </row>
    <row r="9" spans="1:256" s="71" customFormat="1" ht="23.25" customHeight="1">
      <c r="A9" s="75" t="s">
        <v>9</v>
      </c>
      <c r="B9" s="76" t="e">
        <f>'BANG TH THU HP'!C8</f>
        <v>#REF!</v>
      </c>
      <c r="C9" s="77" t="e">
        <f>B9*0.2%</f>
        <v>#REF!</v>
      </c>
      <c r="D9" s="76"/>
      <c r="E9" s="78"/>
    </row>
    <row r="10" spans="1:256" s="71" customFormat="1" ht="23.25" customHeight="1">
      <c r="A10" s="75" t="s">
        <v>21</v>
      </c>
      <c r="B10" s="76" t="e">
        <f>'BANG TH THU HP'!C21</f>
        <v>#REF!</v>
      </c>
      <c r="C10" s="77" t="e">
        <f>B10*0.2%</f>
        <v>#REF!</v>
      </c>
      <c r="D10" s="76"/>
      <c r="E10" s="78"/>
    </row>
    <row r="11" spans="1:256" s="71" customFormat="1" ht="23.25" customHeight="1">
      <c r="A11" s="72" t="s">
        <v>10</v>
      </c>
      <c r="B11" s="73" t="e">
        <f>SUBTOTAL(9,B12:B12)</f>
        <v>#REF!</v>
      </c>
      <c r="C11" s="76"/>
      <c r="D11" s="73" t="e">
        <f>B8*0.05%</f>
        <v>#REF!</v>
      </c>
      <c r="E11" s="72"/>
    </row>
    <row r="12" spans="1:256" s="71" customFormat="1" ht="23.25" customHeight="1">
      <c r="A12" s="79" t="s">
        <v>9</v>
      </c>
      <c r="B12" s="80" t="e">
        <f>B8</f>
        <v>#REF!</v>
      </c>
      <c r="C12" s="80"/>
      <c r="D12" s="80" t="e">
        <f>B12*0.05%</f>
        <v>#REF!</v>
      </c>
      <c r="E12" s="81"/>
    </row>
    <row r="13" spans="1:256" s="71" customFormat="1" ht="15">
      <c r="A13" s="82"/>
      <c r="B13" s="83"/>
      <c r="C13" s="83"/>
      <c r="D13" s="83"/>
      <c r="E13" s="84"/>
    </row>
    <row r="14" spans="1:256" s="43" customFormat="1" ht="15.75">
      <c r="A14" s="85" t="s">
        <v>29</v>
      </c>
      <c r="B14" s="86" t="e">
        <f>C8+D11</f>
        <v>#REF!</v>
      </c>
      <c r="C14" s="87"/>
      <c r="D14" s="87"/>
      <c r="E14" s="55"/>
    </row>
    <row r="15" spans="1:256" s="43" customFormat="1" ht="15.75">
      <c r="A15" s="88"/>
      <c r="B15" s="87"/>
      <c r="C15" s="87" t="e">
        <f>+D12+C9</f>
        <v>#REF!</v>
      </c>
      <c r="D15" s="87"/>
      <c r="E15" s="55"/>
    </row>
    <row r="16" spans="1:256" s="43" customFormat="1" ht="15.75">
      <c r="A16" s="89"/>
      <c r="B16" s="87"/>
      <c r="C16" s="87"/>
      <c r="D16" s="87"/>
      <c r="E16" s="55"/>
    </row>
    <row r="17" spans="1:5" s="43" customFormat="1" ht="15.75">
      <c r="A17" s="55"/>
      <c r="B17" s="55"/>
      <c r="C17" s="174" t="s">
        <v>60</v>
      </c>
      <c r="D17" s="174"/>
      <c r="E17" s="174"/>
    </row>
    <row r="18" spans="1:5" s="43" customFormat="1" ht="15.75">
      <c r="A18" s="88" t="s">
        <v>54</v>
      </c>
      <c r="B18" s="90" t="s">
        <v>23</v>
      </c>
      <c r="C18" s="62"/>
      <c r="D18" s="170" t="s">
        <v>22</v>
      </c>
      <c r="E18" s="170"/>
    </row>
    <row r="19" spans="1:5" s="43" customFormat="1" ht="15.75"/>
    <row r="20" spans="1:5" s="71" customFormat="1" ht="15"/>
    <row r="21" spans="1:5" s="71" customFormat="1" ht="15"/>
    <row r="22" spans="1:5" s="71" customFormat="1" ht="15"/>
    <row r="23" spans="1:5" s="71" customFormat="1" ht="15"/>
    <row r="24" spans="1:5" s="71" customFormat="1" ht="15.75">
      <c r="D24" s="171" t="s">
        <v>15</v>
      </c>
      <c r="E24" s="171"/>
    </row>
    <row r="25" spans="1:5" s="71" customFormat="1" ht="15"/>
    <row r="26" spans="1:5" s="71" customFormat="1" ht="15"/>
    <row r="27" spans="1:5" s="31" customFormat="1" ht="16.5"/>
    <row r="28" spans="1:5" s="31" customFormat="1" ht="16.5"/>
    <row r="29" spans="1:5" s="31" customFormat="1" ht="16.5"/>
  </sheetData>
  <mergeCells count="5">
    <mergeCell ref="D18:E18"/>
    <mergeCell ref="D24:E24"/>
    <mergeCell ref="A4:E4"/>
    <mergeCell ref="A5:E5"/>
    <mergeCell ref="C17:E17"/>
  </mergeCells>
  <phoneticPr fontId="1" type="noConversion"/>
  <pageMargins left="0.56999999999999995" right="0.25" top="0.66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77"/>
  <sheetViews>
    <sheetView workbookViewId="0">
      <selection activeCell="G11" sqref="G11"/>
    </sheetView>
  </sheetViews>
  <sheetFormatPr defaultRowHeight="12.75"/>
  <cols>
    <col min="1" max="1" width="9.5703125" style="25" customWidth="1"/>
    <col min="2" max="2" width="41.7109375" style="25" customWidth="1"/>
    <col min="3" max="3" width="19.5703125" style="25" customWidth="1"/>
    <col min="4" max="4" width="25.140625" style="25" customWidth="1"/>
    <col min="5" max="16384" width="9.140625" style="25"/>
  </cols>
  <sheetData>
    <row r="1" spans="1:7" s="16" customFormat="1" ht="18.75" customHeight="1">
      <c r="A1" s="64" t="s">
        <v>11</v>
      </c>
      <c r="B1" s="65"/>
      <c r="D1" s="21"/>
      <c r="E1" s="34"/>
      <c r="G1" s="66"/>
    </row>
    <row r="2" spans="1:7" s="16" customFormat="1" ht="18.75" customHeight="1">
      <c r="A2" s="67" t="s">
        <v>12</v>
      </c>
      <c r="B2" s="67"/>
      <c r="C2" s="67"/>
      <c r="D2" s="21"/>
      <c r="E2" s="34"/>
      <c r="G2" s="66"/>
    </row>
    <row r="4" spans="1:7" s="24" customFormat="1" ht="22.5">
      <c r="A4" s="172" t="s">
        <v>57</v>
      </c>
      <c r="B4" s="172"/>
      <c r="C4" s="172"/>
      <c r="D4" s="172"/>
      <c r="E4" s="26"/>
      <c r="F4" s="26"/>
    </row>
    <row r="5" spans="1:7" s="24" customFormat="1" ht="22.5">
      <c r="A5" s="173" t="e">
        <f>#REF!</f>
        <v>#REF!</v>
      </c>
      <c r="B5" s="173"/>
      <c r="C5" s="173"/>
      <c r="D5" s="173"/>
      <c r="E5" s="29"/>
      <c r="F5" s="29"/>
    </row>
    <row r="6" spans="1:7" s="24" customFormat="1" ht="18.75"/>
    <row r="7" spans="1:7" s="43" customFormat="1" ht="23.25" customHeight="1">
      <c r="A7" s="42" t="s">
        <v>30</v>
      </c>
      <c r="B7" s="42" t="s">
        <v>31</v>
      </c>
      <c r="C7" s="42" t="s">
        <v>32</v>
      </c>
      <c r="D7" s="42" t="s">
        <v>33</v>
      </c>
    </row>
    <row r="8" spans="1:7" s="43" customFormat="1" ht="23.25" customHeight="1">
      <c r="A8" s="44">
        <v>1</v>
      </c>
      <c r="B8" s="45" t="s">
        <v>24</v>
      </c>
      <c r="C8" s="46" t="e">
        <f>+C9+C17</f>
        <v>#REF!</v>
      </c>
      <c r="D8" s="105"/>
    </row>
    <row r="9" spans="1:7" s="49" customFormat="1" ht="23.25" customHeight="1">
      <c r="A9" s="47"/>
      <c r="B9" s="47" t="s">
        <v>25</v>
      </c>
      <c r="C9" s="48" t="e">
        <f>+C11+C13+C14+C16</f>
        <v>#REF!</v>
      </c>
      <c r="D9" s="48"/>
    </row>
    <row r="10" spans="1:7" s="43" customFormat="1" ht="23.25" hidden="1" customHeight="1">
      <c r="A10" s="50"/>
      <c r="B10" s="51" t="s">
        <v>36</v>
      </c>
      <c r="C10" s="110" t="e">
        <f>+#REF!-#REF!</f>
        <v>#REF!</v>
      </c>
      <c r="D10" s="50"/>
    </row>
    <row r="11" spans="1:7" s="43" customFormat="1" ht="23.25" customHeight="1">
      <c r="A11" s="50"/>
      <c r="B11" s="51" t="s">
        <v>37</v>
      </c>
      <c r="C11" s="110" t="e">
        <f>#REF!-#REF!</f>
        <v>#REF!</v>
      </c>
      <c r="D11" s="50"/>
    </row>
    <row r="12" spans="1:7" s="43" customFormat="1" ht="23.25" hidden="1" customHeight="1">
      <c r="A12" s="50"/>
      <c r="B12" s="51" t="s">
        <v>56</v>
      </c>
      <c r="C12" s="110"/>
      <c r="D12" s="50"/>
    </row>
    <row r="13" spans="1:7" s="43" customFormat="1" ht="23.25" customHeight="1">
      <c r="A13" s="50"/>
      <c r="B13" s="51" t="s">
        <v>55</v>
      </c>
      <c r="C13" s="110" t="e">
        <f>#REF!</f>
        <v>#REF!</v>
      </c>
      <c r="D13" s="50"/>
    </row>
    <row r="14" spans="1:7" s="43" customFormat="1" ht="23.25" customHeight="1">
      <c r="A14" s="50"/>
      <c r="B14" s="51" t="s">
        <v>35</v>
      </c>
      <c r="C14" s="110" t="e">
        <f>#REF!</f>
        <v>#REF!</v>
      </c>
      <c r="D14" s="50"/>
    </row>
    <row r="15" spans="1:7" s="43" customFormat="1" ht="15.75" hidden="1" customHeight="1">
      <c r="A15" s="50"/>
      <c r="B15" s="51" t="s">
        <v>38</v>
      </c>
      <c r="C15" s="110"/>
      <c r="D15" s="50"/>
    </row>
    <row r="16" spans="1:7" s="43" customFormat="1" ht="23.25" customHeight="1">
      <c r="A16" s="50"/>
      <c r="B16" s="51" t="s">
        <v>34</v>
      </c>
      <c r="C16" s="110" t="e">
        <f>#REF!-#REF!</f>
        <v>#REF!</v>
      </c>
      <c r="D16" s="50"/>
    </row>
    <row r="17" spans="1:4" s="49" customFormat="1" ht="23.25" customHeight="1">
      <c r="A17" s="47"/>
      <c r="B17" s="47" t="s">
        <v>26</v>
      </c>
      <c r="C17" s="48" t="e">
        <f>SUM(C18:C20)</f>
        <v>#REF!</v>
      </c>
      <c r="D17" s="48"/>
    </row>
    <row r="18" spans="1:4" s="43" customFormat="1" ht="23.25" customHeight="1">
      <c r="A18" s="50"/>
      <c r="B18" s="51" t="s">
        <v>37</v>
      </c>
      <c r="C18" s="110" t="e">
        <f>#REF!</f>
        <v>#REF!</v>
      </c>
      <c r="D18" s="50"/>
    </row>
    <row r="19" spans="1:4" s="43" customFormat="1" ht="23.25" customHeight="1">
      <c r="A19" s="50"/>
      <c r="B19" s="51" t="s">
        <v>36</v>
      </c>
      <c r="C19" s="110" t="e">
        <f>#REF!</f>
        <v>#REF!</v>
      </c>
      <c r="D19" s="111" t="e">
        <f>C22-#REF!</f>
        <v>#REF!</v>
      </c>
    </row>
    <row r="20" spans="1:4" s="43" customFormat="1" ht="23.25" customHeight="1">
      <c r="A20" s="50"/>
      <c r="B20" s="51" t="s">
        <v>34</v>
      </c>
      <c r="C20" s="110" t="e">
        <f>#REF!</f>
        <v>#REF!</v>
      </c>
      <c r="D20" s="50"/>
    </row>
    <row r="21" spans="1:4" s="49" customFormat="1" ht="23.25" customHeight="1">
      <c r="A21" s="52">
        <v>2</v>
      </c>
      <c r="B21" s="47" t="s">
        <v>27</v>
      </c>
      <c r="C21" s="48" t="e">
        <f>#REF!</f>
        <v>#REF!</v>
      </c>
      <c r="D21" s="47"/>
    </row>
    <row r="22" spans="1:4" s="55" customFormat="1" ht="23.25" customHeight="1">
      <c r="A22" s="53"/>
      <c r="B22" s="42" t="s">
        <v>28</v>
      </c>
      <c r="C22" s="54" t="e">
        <f>+C8+C21</f>
        <v>#REF!</v>
      </c>
      <c r="D22" s="112"/>
    </row>
    <row r="23" spans="1:4" s="55" customFormat="1" ht="23.25" customHeight="1">
      <c r="B23" s="56"/>
      <c r="C23" s="57"/>
    </row>
    <row r="24" spans="1:4" s="55" customFormat="1" ht="23.25" customHeight="1">
      <c r="C24" s="58" t="s">
        <v>59</v>
      </c>
      <c r="D24" s="59"/>
    </row>
    <row r="25" spans="1:4" s="60" customFormat="1" ht="23.25" customHeight="1">
      <c r="B25" s="61" t="s">
        <v>23</v>
      </c>
      <c r="C25" s="62" t="s">
        <v>22</v>
      </c>
      <c r="D25" s="62"/>
    </row>
    <row r="26" spans="1:4" s="55" customFormat="1" ht="23.25" customHeight="1">
      <c r="C26" s="59"/>
      <c r="D26" s="59"/>
    </row>
    <row r="27" spans="1:4" s="55" customFormat="1" ht="23.25" customHeight="1">
      <c r="C27" s="59"/>
      <c r="D27" s="59"/>
    </row>
    <row r="28" spans="1:4" s="55" customFormat="1" ht="23.25" customHeight="1">
      <c r="C28" s="63"/>
      <c r="D28" s="59"/>
    </row>
    <row r="29" spans="1:4" s="55" customFormat="1" ht="23.25" customHeight="1">
      <c r="C29" s="59"/>
      <c r="D29" s="59"/>
    </row>
    <row r="30" spans="1:4" s="55" customFormat="1" ht="23.25" customHeight="1">
      <c r="C30" s="59" t="s">
        <v>15</v>
      </c>
      <c r="D30" s="59"/>
    </row>
    <row r="31" spans="1:4" s="55" customFormat="1" ht="15.75"/>
    <row r="32" spans="1:4" s="55" customFormat="1" ht="15.75"/>
    <row r="33" s="55" customFormat="1" ht="15.75"/>
    <row r="34" s="55" customFormat="1" ht="15.75"/>
    <row r="35" s="55" customFormat="1" ht="15.75"/>
    <row r="36" s="55" customFormat="1" ht="15.75"/>
    <row r="37" s="55" customFormat="1" ht="15.75"/>
    <row r="38" s="55" customFormat="1" ht="15.75"/>
    <row r="39" s="55" customFormat="1" ht="15.75"/>
    <row r="40" s="55" customFormat="1" ht="15.75"/>
    <row r="41" s="55" customFormat="1" ht="15.75"/>
    <row r="42" s="55" customFormat="1" ht="15.75"/>
    <row r="43" s="55" customFormat="1" ht="15.75"/>
    <row r="44" s="55" customFormat="1" ht="15.75"/>
    <row r="45" s="55" customFormat="1" ht="15.75"/>
    <row r="46" s="55" customFormat="1" ht="15.75"/>
    <row r="47" s="55" customFormat="1" ht="15.75"/>
    <row r="48" s="55" customFormat="1" ht="15.75"/>
    <row r="49" s="55" customFormat="1" ht="15.75"/>
    <row r="50" s="55" customFormat="1" ht="15.75"/>
    <row r="51" s="55" customFormat="1" ht="15.75"/>
    <row r="52" s="55" customFormat="1" ht="15.75"/>
    <row r="53" s="55" customFormat="1" ht="15.75"/>
    <row r="54" s="55" customFormat="1" ht="15.75"/>
    <row r="55" s="55" customFormat="1" ht="15.75"/>
    <row r="56" s="55" customFormat="1" ht="15.75"/>
    <row r="57" s="55" customFormat="1" ht="15.75"/>
    <row r="58" s="55" customFormat="1" ht="15.75"/>
    <row r="59" s="55" customFormat="1" ht="15.75"/>
    <row r="60" s="55" customFormat="1" ht="15.75"/>
    <row r="61" s="55" customFormat="1" ht="15.75"/>
    <row r="62" s="55" customFormat="1" ht="15.75"/>
    <row r="63" s="55" customFormat="1" ht="15.75"/>
    <row r="64" s="55" customFormat="1" ht="15.75"/>
    <row r="65" s="55" customFormat="1" ht="15.75"/>
    <row r="66" s="55" customFormat="1" ht="15.75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</sheetData>
  <mergeCells count="2">
    <mergeCell ref="A4:D4"/>
    <mergeCell ref="A5:D5"/>
  </mergeCells>
  <phoneticPr fontId="1" type="noConversion"/>
  <pageMargins left="0.54" right="0.25" top="0.56999999999999995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J89"/>
  <sheetViews>
    <sheetView zoomScale="85" workbookViewId="0">
      <selection activeCell="G37" sqref="G37"/>
    </sheetView>
  </sheetViews>
  <sheetFormatPr defaultRowHeight="18.75" customHeight="1"/>
  <cols>
    <col min="1" max="1" width="9.85546875" style="19" customWidth="1"/>
    <col min="2" max="2" width="10.140625" style="20" customWidth="1"/>
    <col min="3" max="3" width="36.7109375" style="16" customWidth="1"/>
    <col min="4" max="4" width="8.140625" style="118" customWidth="1"/>
    <col min="5" max="5" width="18.140625" style="15" customWidth="1"/>
    <col min="6" max="6" width="20" style="16" customWidth="1"/>
    <col min="7" max="7" width="13.85546875" style="14" customWidth="1"/>
    <col min="8" max="8" width="12.5703125" style="14" bestFit="1" customWidth="1"/>
    <col min="9" max="34" width="9.140625" style="14"/>
    <col min="35" max="16384" width="9.140625" style="16"/>
  </cols>
  <sheetData>
    <row r="1" spans="1:244" s="12" customFormat="1" ht="18.75" customHeight="1">
      <c r="A1" s="8" t="s">
        <v>11</v>
      </c>
      <c r="B1" s="9"/>
      <c r="C1" s="10"/>
      <c r="D1" s="114"/>
      <c r="E1" s="11"/>
      <c r="F1" s="10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244" s="12" customFormat="1" ht="18.75" customHeight="1">
      <c r="A2" s="22" t="s">
        <v>12</v>
      </c>
      <c r="B2" s="22"/>
      <c r="C2" s="22"/>
      <c r="D2" s="114"/>
      <c r="E2" s="11"/>
      <c r="F2" s="10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244" s="12" customFormat="1" ht="17.25" customHeight="1">
      <c r="A3" s="22"/>
      <c r="B3" s="22"/>
      <c r="C3" s="22"/>
      <c r="D3" s="114"/>
      <c r="E3" s="11"/>
      <c r="F3" s="10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244" s="13" customFormat="1" ht="22.5" customHeight="1">
      <c r="A4" s="178" t="s">
        <v>72</v>
      </c>
      <c r="B4" s="178"/>
      <c r="C4" s="178"/>
      <c r="D4" s="178"/>
      <c r="E4" s="178"/>
      <c r="F4" s="178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244" s="38" customFormat="1" ht="24" customHeight="1">
      <c r="A5" s="179" t="s">
        <v>71</v>
      </c>
      <c r="B5" s="179"/>
      <c r="C5" s="179"/>
      <c r="D5" s="179"/>
      <c r="E5" s="179"/>
      <c r="F5" s="179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244" s="38" customFormat="1" ht="6" customHeight="1">
      <c r="A6" s="39"/>
      <c r="B6" s="40"/>
      <c r="D6" s="115"/>
      <c r="E6" s="41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244" s="101" customFormat="1" ht="28.5">
      <c r="A7" s="97" t="s">
        <v>19</v>
      </c>
      <c r="B7" s="98" t="s">
        <v>20</v>
      </c>
      <c r="C7" s="97" t="s">
        <v>16</v>
      </c>
      <c r="D7" s="97" t="s">
        <v>1</v>
      </c>
      <c r="E7" s="99" t="s">
        <v>17</v>
      </c>
      <c r="F7" s="97" t="s">
        <v>18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</row>
    <row r="8" spans="1:244" s="37" customFormat="1" ht="25.5" customHeight="1">
      <c r="A8" s="119"/>
      <c r="B8" s="120"/>
      <c r="C8" s="121" t="s">
        <v>13</v>
      </c>
      <c r="D8" s="126">
        <f>SUM(D9:D10)</f>
        <v>59</v>
      </c>
      <c r="E8" s="123">
        <f>SUM(E9:E10)</f>
        <v>276900000</v>
      </c>
      <c r="F8" s="113"/>
    </row>
    <row r="9" spans="1:244" s="37" customFormat="1" ht="24.75" customHeight="1">
      <c r="A9" s="106" t="s">
        <v>73</v>
      </c>
      <c r="B9" s="125">
        <v>43074</v>
      </c>
      <c r="C9" s="124" t="s">
        <v>70</v>
      </c>
      <c r="D9" s="107">
        <v>31</v>
      </c>
      <c r="E9" s="108">
        <v>145700000</v>
      </c>
      <c r="F9" s="113"/>
    </row>
    <row r="10" spans="1:244" s="37" customFormat="1" ht="24.75" customHeight="1">
      <c r="A10" s="106" t="s">
        <v>68</v>
      </c>
      <c r="B10" s="125" t="s">
        <v>69</v>
      </c>
      <c r="C10" s="124" t="s">
        <v>70</v>
      </c>
      <c r="D10" s="107">
        <v>28</v>
      </c>
      <c r="E10" s="108">
        <v>131200000</v>
      </c>
      <c r="F10" s="113"/>
    </row>
    <row r="11" spans="1:244" s="104" customFormat="1" ht="21" customHeight="1">
      <c r="A11" s="181" t="s">
        <v>28</v>
      </c>
      <c r="B11" s="182"/>
      <c r="C11" s="182"/>
      <c r="D11" s="183"/>
      <c r="E11" s="103">
        <f>SUM(E8)</f>
        <v>276900000</v>
      </c>
      <c r="F11" s="103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</row>
    <row r="12" spans="1:244" s="14" customFormat="1" ht="15.75" hidden="1">
      <c r="A12" s="180" t="s">
        <v>52</v>
      </c>
      <c r="B12" s="180"/>
      <c r="C12" s="180"/>
      <c r="D12" s="116"/>
    </row>
    <row r="13" spans="1:244" s="14" customFormat="1" ht="15.75">
      <c r="A13" s="17"/>
      <c r="B13" s="18"/>
      <c r="D13" s="116"/>
      <c r="E13" s="33"/>
    </row>
    <row r="14" spans="1:244" s="14" customFormat="1" ht="15.75">
      <c r="A14" s="17"/>
      <c r="B14" s="18"/>
      <c r="D14" s="175" t="s">
        <v>74</v>
      </c>
      <c r="E14" s="175"/>
      <c r="F14" s="175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</row>
    <row r="15" spans="1:244" s="14" customFormat="1" ht="15.75">
      <c r="A15" s="17"/>
      <c r="B15" s="18"/>
      <c r="D15" s="176" t="s">
        <v>14</v>
      </c>
      <c r="E15" s="176"/>
      <c r="F15" s="17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</row>
    <row r="16" spans="1:244" s="14" customFormat="1" ht="15.75">
      <c r="A16" s="17"/>
      <c r="B16" s="18"/>
      <c r="D16" s="116"/>
      <c r="E16" s="33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</row>
    <row r="17" spans="1:6" ht="15.75">
      <c r="A17" s="17"/>
      <c r="B17" s="18"/>
      <c r="C17" s="14"/>
      <c r="D17" s="116"/>
      <c r="E17" s="33"/>
      <c r="F17" s="14"/>
    </row>
    <row r="18" spans="1:6" ht="15.75">
      <c r="A18" s="17"/>
      <c r="B18" s="18"/>
      <c r="C18" s="14"/>
      <c r="D18" s="116"/>
      <c r="E18" s="33"/>
      <c r="F18" s="14"/>
    </row>
    <row r="19" spans="1:6" ht="15.75">
      <c r="A19" s="17"/>
      <c r="B19" s="18"/>
      <c r="C19" s="14"/>
      <c r="D19" s="177" t="s">
        <v>75</v>
      </c>
      <c r="E19" s="177"/>
      <c r="F19" s="177"/>
    </row>
    <row r="20" spans="1:6" ht="15.75">
      <c r="A20" s="17"/>
      <c r="B20" s="18"/>
      <c r="C20" s="14"/>
      <c r="D20" s="116"/>
      <c r="E20" s="33"/>
      <c r="F20" s="14"/>
    </row>
    <row r="21" spans="1:6" ht="15.75">
      <c r="A21" s="17"/>
      <c r="B21" s="18"/>
      <c r="C21" s="14"/>
      <c r="D21" s="116"/>
      <c r="E21" s="33"/>
      <c r="F21" s="14"/>
    </row>
    <row r="22" spans="1:6" ht="15.75" hidden="1">
      <c r="A22" s="17"/>
      <c r="B22" s="18"/>
      <c r="C22" s="14"/>
      <c r="D22" s="116"/>
      <c r="E22" s="33"/>
      <c r="F22" s="14"/>
    </row>
    <row r="23" spans="1:6" s="95" customFormat="1" ht="22.5" hidden="1" customHeight="1">
      <c r="A23" s="91" t="s">
        <v>39</v>
      </c>
      <c r="B23" s="92" t="s">
        <v>40</v>
      </c>
      <c r="C23" s="93" t="s">
        <v>41</v>
      </c>
      <c r="D23" s="117">
        <v>172</v>
      </c>
      <c r="E23" s="94"/>
      <c r="F23" s="94">
        <v>294395000</v>
      </c>
    </row>
    <row r="24" spans="1:6" s="95" customFormat="1" ht="22.5" hidden="1" customHeight="1">
      <c r="A24" s="91" t="s">
        <v>42</v>
      </c>
      <c r="B24" s="92" t="s">
        <v>43</v>
      </c>
      <c r="C24" s="93" t="s">
        <v>41</v>
      </c>
      <c r="D24" s="117">
        <v>18</v>
      </c>
      <c r="E24" s="94"/>
      <c r="F24" s="94">
        <v>41480000</v>
      </c>
    </row>
    <row r="25" spans="1:6" s="95" customFormat="1" ht="22.5" hidden="1" customHeight="1">
      <c r="A25" s="91" t="s">
        <v>45</v>
      </c>
      <c r="B25" s="96" t="s">
        <v>44</v>
      </c>
      <c r="C25" s="93" t="s">
        <v>41</v>
      </c>
      <c r="D25" s="117">
        <v>8</v>
      </c>
      <c r="E25" s="94"/>
      <c r="F25" s="94">
        <v>18090000</v>
      </c>
    </row>
    <row r="26" spans="1:6" s="95" customFormat="1" ht="22.5" hidden="1" customHeight="1">
      <c r="A26" s="91" t="s">
        <v>47</v>
      </c>
      <c r="B26" s="96" t="s">
        <v>46</v>
      </c>
      <c r="C26" s="93" t="s">
        <v>41</v>
      </c>
      <c r="D26" s="117">
        <v>7</v>
      </c>
      <c r="E26" s="94"/>
      <c r="F26" s="94">
        <v>15560000</v>
      </c>
    </row>
    <row r="27" spans="1:6" s="95" customFormat="1" ht="22.5" hidden="1" customHeight="1">
      <c r="A27" s="91" t="s">
        <v>48</v>
      </c>
      <c r="B27" s="92" t="s">
        <v>49</v>
      </c>
      <c r="C27" s="93" t="s">
        <v>41</v>
      </c>
      <c r="D27" s="117">
        <v>13</v>
      </c>
      <c r="E27" s="94"/>
      <c r="F27" s="94">
        <v>26845000</v>
      </c>
    </row>
    <row r="28" spans="1:6" s="95" customFormat="1" ht="22.5" hidden="1" customHeight="1">
      <c r="A28" s="91" t="s">
        <v>50</v>
      </c>
      <c r="B28" s="92" t="s">
        <v>51</v>
      </c>
      <c r="C28" s="93" t="s">
        <v>41</v>
      </c>
      <c r="D28" s="117">
        <v>8</v>
      </c>
      <c r="E28" s="94"/>
      <c r="F28" s="94">
        <v>24090000</v>
      </c>
    </row>
    <row r="29" spans="1:6" s="95" customFormat="1" ht="22.5" hidden="1" customHeight="1">
      <c r="A29" s="91" t="s">
        <v>53</v>
      </c>
      <c r="B29" s="92">
        <v>40492</v>
      </c>
      <c r="C29" s="93" t="s">
        <v>41</v>
      </c>
      <c r="D29" s="117">
        <v>10</v>
      </c>
      <c r="E29" s="94">
        <v>20360000</v>
      </c>
      <c r="F29" s="94">
        <v>20360000</v>
      </c>
    </row>
    <row r="30" spans="1:6" ht="15.75" hidden="1">
      <c r="C30" s="14"/>
      <c r="E30" s="34"/>
    </row>
    <row r="31" spans="1:6" ht="15.75" hidden="1">
      <c r="C31" s="14"/>
      <c r="E31" s="34"/>
    </row>
    <row r="32" spans="1:6" ht="15.75">
      <c r="E32" s="34"/>
    </row>
    <row r="33" spans="5:5" ht="18.75" customHeight="1">
      <c r="E33" s="34"/>
    </row>
    <row r="34" spans="5:5" ht="18.75" customHeight="1">
      <c r="E34" s="34"/>
    </row>
    <row r="35" spans="5:5" ht="18.75" customHeight="1">
      <c r="E35" s="34"/>
    </row>
    <row r="36" spans="5:5" ht="18.75" customHeight="1">
      <c r="E36" s="34"/>
    </row>
    <row r="37" spans="5:5" ht="18.75" customHeight="1">
      <c r="E37" s="34"/>
    </row>
    <row r="38" spans="5:5" ht="18.75" customHeight="1">
      <c r="E38" s="34"/>
    </row>
    <row r="39" spans="5:5" ht="18.75" customHeight="1">
      <c r="E39" s="34"/>
    </row>
    <row r="40" spans="5:5" ht="18.75" customHeight="1">
      <c r="E40" s="34"/>
    </row>
    <row r="41" spans="5:5" ht="18.75" customHeight="1">
      <c r="E41" s="34"/>
    </row>
    <row r="42" spans="5:5" ht="18.75" customHeight="1">
      <c r="E42" s="34"/>
    </row>
    <row r="43" spans="5:5" ht="18.75" customHeight="1">
      <c r="E43" s="34"/>
    </row>
    <row r="44" spans="5:5" ht="18.75" customHeight="1">
      <c r="E44" s="34"/>
    </row>
    <row r="45" spans="5:5" ht="18.75" customHeight="1">
      <c r="E45" s="34"/>
    </row>
    <row r="46" spans="5:5" ht="18.75" customHeight="1">
      <c r="E46" s="34"/>
    </row>
    <row r="47" spans="5:5" ht="18.75" customHeight="1">
      <c r="E47" s="34"/>
    </row>
    <row r="48" spans="5:5" ht="18.75" customHeight="1">
      <c r="E48" s="34"/>
    </row>
    <row r="49" spans="5:5" ht="18.75" customHeight="1">
      <c r="E49" s="34"/>
    </row>
    <row r="50" spans="5:5" ht="18.75" customHeight="1">
      <c r="E50" s="34"/>
    </row>
    <row r="51" spans="5:5" ht="18.75" customHeight="1">
      <c r="E51" s="34"/>
    </row>
    <row r="52" spans="5:5" ht="18.75" customHeight="1">
      <c r="E52" s="34"/>
    </row>
    <row r="53" spans="5:5" ht="18.75" customHeight="1">
      <c r="E53" s="34"/>
    </row>
    <row r="54" spans="5:5" ht="18.75" customHeight="1">
      <c r="E54" s="34"/>
    </row>
    <row r="55" spans="5:5" ht="18.75" customHeight="1">
      <c r="E55" s="34"/>
    </row>
    <row r="56" spans="5:5" ht="18.75" customHeight="1">
      <c r="E56" s="34"/>
    </row>
    <row r="57" spans="5:5" ht="18.75" customHeight="1">
      <c r="E57" s="34"/>
    </row>
    <row r="58" spans="5:5" ht="18.75" customHeight="1">
      <c r="E58" s="34"/>
    </row>
    <row r="59" spans="5:5" ht="18.75" customHeight="1">
      <c r="E59" s="34"/>
    </row>
    <row r="60" spans="5:5" ht="18.75" customHeight="1">
      <c r="E60" s="34"/>
    </row>
    <row r="61" spans="5:5" ht="18.75" customHeight="1">
      <c r="E61" s="34"/>
    </row>
    <row r="62" spans="5:5" ht="18.75" customHeight="1">
      <c r="E62" s="34"/>
    </row>
    <row r="63" spans="5:5" ht="18.75" customHeight="1">
      <c r="E63" s="34"/>
    </row>
    <row r="64" spans="5:5" ht="18.75" customHeight="1">
      <c r="E64" s="34"/>
    </row>
    <row r="65" spans="5:5" ht="18.75" customHeight="1">
      <c r="E65" s="34"/>
    </row>
    <row r="66" spans="5:5" ht="18.75" customHeight="1">
      <c r="E66" s="34"/>
    </row>
    <row r="67" spans="5:5" ht="18.75" customHeight="1">
      <c r="E67" s="34"/>
    </row>
    <row r="68" spans="5:5" ht="18.75" customHeight="1">
      <c r="E68" s="34"/>
    </row>
    <row r="69" spans="5:5" ht="18.75" customHeight="1">
      <c r="E69" s="34"/>
    </row>
    <row r="70" spans="5:5" ht="18.75" customHeight="1">
      <c r="E70" s="34"/>
    </row>
    <row r="71" spans="5:5" ht="18.75" customHeight="1">
      <c r="E71" s="34"/>
    </row>
    <row r="72" spans="5:5" ht="18.75" customHeight="1">
      <c r="E72" s="34"/>
    </row>
    <row r="73" spans="5:5" ht="18.75" customHeight="1">
      <c r="E73" s="34"/>
    </row>
    <row r="74" spans="5:5" ht="18.75" customHeight="1">
      <c r="E74" s="34"/>
    </row>
    <row r="75" spans="5:5" ht="18.75" customHeight="1">
      <c r="E75" s="34"/>
    </row>
    <row r="76" spans="5:5" ht="18.75" customHeight="1">
      <c r="E76" s="34"/>
    </row>
    <row r="77" spans="5:5" ht="18.75" customHeight="1">
      <c r="E77" s="34"/>
    </row>
    <row r="78" spans="5:5" ht="18.75" customHeight="1">
      <c r="E78" s="34"/>
    </row>
    <row r="79" spans="5:5" ht="18.75" customHeight="1">
      <c r="E79" s="34"/>
    </row>
    <row r="80" spans="5:5" ht="18.75" customHeight="1">
      <c r="E80" s="34"/>
    </row>
    <row r="81" spans="5:5" ht="18.75" customHeight="1">
      <c r="E81" s="34"/>
    </row>
    <row r="82" spans="5:5" ht="18.75" customHeight="1">
      <c r="E82" s="34"/>
    </row>
    <row r="83" spans="5:5" ht="18.75" customHeight="1">
      <c r="E83" s="34"/>
    </row>
    <row r="84" spans="5:5" ht="18.75" customHeight="1">
      <c r="E84" s="34"/>
    </row>
    <row r="85" spans="5:5" ht="18.75" customHeight="1">
      <c r="E85" s="34"/>
    </row>
    <row r="86" spans="5:5" ht="18.75" customHeight="1">
      <c r="E86" s="34"/>
    </row>
    <row r="87" spans="5:5" ht="18.75" customHeight="1">
      <c r="E87" s="34"/>
    </row>
    <row r="88" spans="5:5" ht="18.75" customHeight="1">
      <c r="E88" s="34"/>
    </row>
    <row r="89" spans="5:5" ht="18.75" customHeight="1">
      <c r="E89" s="34"/>
    </row>
  </sheetData>
  <autoFilter ref="A7:IV11"/>
  <mergeCells count="7">
    <mergeCell ref="D14:F14"/>
    <mergeCell ref="D15:F15"/>
    <mergeCell ref="D19:F19"/>
    <mergeCell ref="A4:F4"/>
    <mergeCell ref="A5:F5"/>
    <mergeCell ref="A12:C12"/>
    <mergeCell ref="A11:D11"/>
  </mergeCells>
  <phoneticPr fontId="1" type="noConversion"/>
  <pageMargins left="0.22" right="0.16" top="0.32" bottom="0.16" header="0.32" footer="0.16"/>
  <pageSetup orientation="portrait" horizontalDpi="180" verticalDpi="180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J88"/>
  <sheetViews>
    <sheetView zoomScale="85" workbookViewId="0">
      <selection activeCell="J34" sqref="J33:J34"/>
    </sheetView>
  </sheetViews>
  <sheetFormatPr defaultRowHeight="18.75" customHeight="1"/>
  <cols>
    <col min="1" max="1" width="9.85546875" style="19" customWidth="1"/>
    <col min="2" max="2" width="10.140625" style="20" customWidth="1"/>
    <col min="3" max="3" width="36.7109375" style="16" customWidth="1"/>
    <col min="4" max="4" width="8.140625" style="118" customWidth="1"/>
    <col min="5" max="5" width="18.140625" style="15" customWidth="1"/>
    <col min="6" max="6" width="20" style="16" customWidth="1"/>
    <col min="7" max="7" width="13.85546875" style="14" customWidth="1"/>
    <col min="8" max="8" width="12.5703125" style="14" bestFit="1" customWidth="1"/>
    <col min="9" max="34" width="9.140625" style="14"/>
    <col min="35" max="16384" width="9.140625" style="16"/>
  </cols>
  <sheetData>
    <row r="1" spans="1:244" s="12" customFormat="1" ht="18.75" customHeight="1">
      <c r="A1" s="8" t="s">
        <v>11</v>
      </c>
      <c r="B1" s="9"/>
      <c r="C1" s="10"/>
      <c r="D1" s="114"/>
      <c r="E1" s="11"/>
      <c r="F1" s="10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244" s="12" customFormat="1" ht="18.75" customHeight="1">
      <c r="A2" s="22" t="s">
        <v>12</v>
      </c>
      <c r="B2" s="22"/>
      <c r="C2" s="22"/>
      <c r="D2" s="114"/>
      <c r="E2" s="11"/>
      <c r="F2" s="10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244" s="12" customFormat="1" ht="17.25" customHeight="1">
      <c r="A3" s="22"/>
      <c r="B3" s="22"/>
      <c r="C3" s="22"/>
      <c r="D3" s="114"/>
      <c r="E3" s="11"/>
      <c r="F3" s="10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244" s="13" customFormat="1" ht="22.5" customHeight="1">
      <c r="A4" s="178" t="s">
        <v>61</v>
      </c>
      <c r="B4" s="178"/>
      <c r="C4" s="178"/>
      <c r="D4" s="178"/>
      <c r="E4" s="178"/>
      <c r="F4" s="178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244" s="38" customFormat="1" ht="24" customHeight="1">
      <c r="A5" s="179" t="s">
        <v>64</v>
      </c>
      <c r="B5" s="179"/>
      <c r="C5" s="179"/>
      <c r="D5" s="179"/>
      <c r="E5" s="179"/>
      <c r="F5" s="179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244" s="38" customFormat="1" ht="6" customHeight="1">
      <c r="A6" s="39"/>
      <c r="B6" s="40"/>
      <c r="D6" s="115"/>
      <c r="E6" s="41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244" s="101" customFormat="1" ht="28.5">
      <c r="A7" s="97" t="s">
        <v>19</v>
      </c>
      <c r="B7" s="98" t="s">
        <v>20</v>
      </c>
      <c r="C7" s="97" t="s">
        <v>16</v>
      </c>
      <c r="D7" s="97" t="s">
        <v>1</v>
      </c>
      <c r="E7" s="99" t="s">
        <v>17</v>
      </c>
      <c r="F7" s="97" t="s">
        <v>18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</row>
    <row r="8" spans="1:244" s="37" customFormat="1" ht="25.5" customHeight="1">
      <c r="A8" s="119"/>
      <c r="B8" s="120"/>
      <c r="C8" s="121" t="s">
        <v>65</v>
      </c>
      <c r="D8" s="122">
        <f>SUM(D9:D9)</f>
        <v>0</v>
      </c>
      <c r="E8" s="123">
        <f>SUM(E9:E9)</f>
        <v>238992000</v>
      </c>
      <c r="F8" s="113"/>
    </row>
    <row r="9" spans="1:244" s="37" customFormat="1" ht="24.75" customHeight="1">
      <c r="A9" s="106" t="s">
        <v>66</v>
      </c>
      <c r="B9" s="109" t="s">
        <v>67</v>
      </c>
      <c r="C9" s="124" t="s">
        <v>62</v>
      </c>
      <c r="D9" s="107"/>
      <c r="E9" s="108">
        <v>238992000</v>
      </c>
      <c r="F9" s="113"/>
    </row>
    <row r="10" spans="1:244" s="104" customFormat="1" ht="21" customHeight="1">
      <c r="A10" s="181" t="s">
        <v>28</v>
      </c>
      <c r="B10" s="182"/>
      <c r="C10" s="182"/>
      <c r="D10" s="183"/>
      <c r="E10" s="103">
        <f>SUM(E8)</f>
        <v>238992000</v>
      </c>
      <c r="F10" s="103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1:244" s="14" customFormat="1" ht="15.75" hidden="1">
      <c r="A11" s="180" t="s">
        <v>52</v>
      </c>
      <c r="B11" s="180"/>
      <c r="C11" s="180"/>
      <c r="D11" s="116"/>
    </row>
    <row r="12" spans="1:244" s="14" customFormat="1" ht="15.75">
      <c r="A12" s="17"/>
      <c r="B12" s="18"/>
      <c r="D12" s="116"/>
      <c r="E12" s="33"/>
    </row>
    <row r="13" spans="1:244" s="14" customFormat="1" ht="15.75">
      <c r="A13" s="17"/>
      <c r="B13" s="18"/>
      <c r="D13" s="175" t="s">
        <v>63</v>
      </c>
      <c r="E13" s="175"/>
      <c r="F13" s="175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</row>
    <row r="14" spans="1:244" s="14" customFormat="1" ht="15.75">
      <c r="A14" s="17"/>
      <c r="B14" s="18"/>
      <c r="D14" s="176" t="s">
        <v>14</v>
      </c>
      <c r="E14" s="176"/>
      <c r="F14" s="17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</row>
    <row r="15" spans="1:244" s="14" customFormat="1" ht="15.75">
      <c r="A15" s="17"/>
      <c r="B15" s="18"/>
      <c r="D15" s="116"/>
      <c r="E15" s="33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</row>
    <row r="16" spans="1:244" ht="15.75">
      <c r="A16" s="17"/>
      <c r="B16" s="18"/>
      <c r="C16" s="14"/>
      <c r="D16" s="116"/>
      <c r="E16" s="33"/>
      <c r="F16" s="14"/>
    </row>
    <row r="17" spans="1:6" ht="15.75">
      <c r="A17" s="17"/>
      <c r="B17" s="18"/>
      <c r="C17" s="14"/>
      <c r="D17" s="116"/>
      <c r="E17" s="33"/>
      <c r="F17" s="14"/>
    </row>
    <row r="18" spans="1:6" ht="15.75">
      <c r="A18" s="17"/>
      <c r="B18" s="18"/>
      <c r="C18" s="14"/>
      <c r="D18" s="177" t="s">
        <v>15</v>
      </c>
      <c r="E18" s="177"/>
      <c r="F18" s="177"/>
    </row>
    <row r="19" spans="1:6" ht="15.75">
      <c r="A19" s="17"/>
      <c r="B19" s="18"/>
      <c r="C19" s="14"/>
      <c r="D19" s="116"/>
      <c r="E19" s="33"/>
      <c r="F19" s="14"/>
    </row>
    <row r="20" spans="1:6" ht="15.75">
      <c r="A20" s="17"/>
      <c r="B20" s="18"/>
      <c r="C20" s="14"/>
      <c r="D20" s="116"/>
      <c r="E20" s="33"/>
      <c r="F20" s="14"/>
    </row>
    <row r="21" spans="1:6" ht="15.75" hidden="1">
      <c r="A21" s="17"/>
      <c r="B21" s="18"/>
      <c r="C21" s="14"/>
      <c r="D21" s="116"/>
      <c r="E21" s="33"/>
      <c r="F21" s="14"/>
    </row>
    <row r="22" spans="1:6" s="95" customFormat="1" ht="22.5" hidden="1" customHeight="1">
      <c r="A22" s="91" t="s">
        <v>39</v>
      </c>
      <c r="B22" s="92" t="s">
        <v>40</v>
      </c>
      <c r="C22" s="93" t="s">
        <v>41</v>
      </c>
      <c r="D22" s="117">
        <v>172</v>
      </c>
      <c r="E22" s="94"/>
      <c r="F22" s="94">
        <v>294395000</v>
      </c>
    </row>
    <row r="23" spans="1:6" s="95" customFormat="1" ht="22.5" hidden="1" customHeight="1">
      <c r="A23" s="91" t="s">
        <v>42</v>
      </c>
      <c r="B23" s="92" t="s">
        <v>43</v>
      </c>
      <c r="C23" s="93" t="s">
        <v>41</v>
      </c>
      <c r="D23" s="117">
        <v>18</v>
      </c>
      <c r="E23" s="94"/>
      <c r="F23" s="94">
        <v>41480000</v>
      </c>
    </row>
    <row r="24" spans="1:6" s="95" customFormat="1" ht="22.5" hidden="1" customHeight="1">
      <c r="A24" s="91" t="s">
        <v>45</v>
      </c>
      <c r="B24" s="96" t="s">
        <v>44</v>
      </c>
      <c r="C24" s="93" t="s">
        <v>41</v>
      </c>
      <c r="D24" s="117">
        <v>8</v>
      </c>
      <c r="E24" s="94"/>
      <c r="F24" s="94">
        <v>18090000</v>
      </c>
    </row>
    <row r="25" spans="1:6" s="95" customFormat="1" ht="22.5" hidden="1" customHeight="1">
      <c r="A25" s="91" t="s">
        <v>47</v>
      </c>
      <c r="B25" s="96" t="s">
        <v>46</v>
      </c>
      <c r="C25" s="93" t="s">
        <v>41</v>
      </c>
      <c r="D25" s="117">
        <v>7</v>
      </c>
      <c r="E25" s="94"/>
      <c r="F25" s="94">
        <v>15560000</v>
      </c>
    </row>
    <row r="26" spans="1:6" s="95" customFormat="1" ht="22.5" hidden="1" customHeight="1">
      <c r="A26" s="91" t="s">
        <v>48</v>
      </c>
      <c r="B26" s="92" t="s">
        <v>49</v>
      </c>
      <c r="C26" s="93" t="s">
        <v>41</v>
      </c>
      <c r="D26" s="117">
        <v>13</v>
      </c>
      <c r="E26" s="94"/>
      <c r="F26" s="94">
        <v>26845000</v>
      </c>
    </row>
    <row r="27" spans="1:6" s="95" customFormat="1" ht="22.5" hidden="1" customHeight="1">
      <c r="A27" s="91" t="s">
        <v>50</v>
      </c>
      <c r="B27" s="92" t="s">
        <v>51</v>
      </c>
      <c r="C27" s="93" t="s">
        <v>41</v>
      </c>
      <c r="D27" s="117">
        <v>8</v>
      </c>
      <c r="E27" s="94"/>
      <c r="F27" s="94">
        <v>24090000</v>
      </c>
    </row>
    <row r="28" spans="1:6" s="95" customFormat="1" ht="22.5" hidden="1" customHeight="1">
      <c r="A28" s="91" t="s">
        <v>53</v>
      </c>
      <c r="B28" s="92">
        <v>40492</v>
      </c>
      <c r="C28" s="93" t="s">
        <v>41</v>
      </c>
      <c r="D28" s="117">
        <v>10</v>
      </c>
      <c r="E28" s="94">
        <v>20360000</v>
      </c>
      <c r="F28" s="94">
        <v>20360000</v>
      </c>
    </row>
    <row r="29" spans="1:6" ht="15.75" hidden="1">
      <c r="C29" s="14"/>
      <c r="E29" s="34"/>
    </row>
    <row r="30" spans="1:6" ht="15.75" hidden="1">
      <c r="C30" s="14"/>
      <c r="E30" s="34"/>
    </row>
    <row r="31" spans="1:6" ht="15.75">
      <c r="E31" s="34"/>
    </row>
    <row r="32" spans="1:6" ht="18.75" customHeight="1">
      <c r="E32" s="34"/>
    </row>
    <row r="33" spans="5:5" ht="18.75" customHeight="1">
      <c r="E33" s="34"/>
    </row>
    <row r="34" spans="5:5" ht="18.75" customHeight="1">
      <c r="E34" s="34"/>
    </row>
    <row r="35" spans="5:5" ht="18.75" customHeight="1">
      <c r="E35" s="34"/>
    </row>
    <row r="36" spans="5:5" ht="18.75" customHeight="1">
      <c r="E36" s="34"/>
    </row>
    <row r="37" spans="5:5" ht="18.75" customHeight="1">
      <c r="E37" s="34"/>
    </row>
    <row r="38" spans="5:5" ht="18.75" customHeight="1">
      <c r="E38" s="34"/>
    </row>
    <row r="39" spans="5:5" ht="18.75" customHeight="1">
      <c r="E39" s="34"/>
    </row>
    <row r="40" spans="5:5" ht="18.75" customHeight="1">
      <c r="E40" s="34"/>
    </row>
    <row r="41" spans="5:5" ht="18.75" customHeight="1">
      <c r="E41" s="34"/>
    </row>
    <row r="42" spans="5:5" ht="18.75" customHeight="1">
      <c r="E42" s="34"/>
    </row>
    <row r="43" spans="5:5" ht="18.75" customHeight="1">
      <c r="E43" s="34"/>
    </row>
    <row r="44" spans="5:5" ht="18.75" customHeight="1">
      <c r="E44" s="34"/>
    </row>
    <row r="45" spans="5:5" ht="18.75" customHeight="1">
      <c r="E45" s="34"/>
    </row>
    <row r="46" spans="5:5" ht="18.75" customHeight="1">
      <c r="E46" s="34"/>
    </row>
    <row r="47" spans="5:5" ht="18.75" customHeight="1">
      <c r="E47" s="34"/>
    </row>
    <row r="48" spans="5:5" ht="18.75" customHeight="1">
      <c r="E48" s="34"/>
    </row>
    <row r="49" spans="5:5" ht="18.75" customHeight="1">
      <c r="E49" s="34"/>
    </row>
    <row r="50" spans="5:5" ht="18.75" customHeight="1">
      <c r="E50" s="34"/>
    </row>
    <row r="51" spans="5:5" ht="18.75" customHeight="1">
      <c r="E51" s="34"/>
    </row>
    <row r="52" spans="5:5" ht="18.75" customHeight="1">
      <c r="E52" s="34"/>
    </row>
    <row r="53" spans="5:5" ht="18.75" customHeight="1">
      <c r="E53" s="34"/>
    </row>
    <row r="54" spans="5:5" ht="18.75" customHeight="1">
      <c r="E54" s="34"/>
    </row>
    <row r="55" spans="5:5" ht="18.75" customHeight="1">
      <c r="E55" s="34"/>
    </row>
    <row r="56" spans="5:5" ht="18.75" customHeight="1">
      <c r="E56" s="34"/>
    </row>
    <row r="57" spans="5:5" ht="18.75" customHeight="1">
      <c r="E57" s="34"/>
    </row>
    <row r="58" spans="5:5" ht="18.75" customHeight="1">
      <c r="E58" s="34"/>
    </row>
    <row r="59" spans="5:5" ht="18.75" customHeight="1">
      <c r="E59" s="34"/>
    </row>
    <row r="60" spans="5:5" ht="18.75" customHeight="1">
      <c r="E60" s="34"/>
    </row>
    <row r="61" spans="5:5" ht="18.75" customHeight="1">
      <c r="E61" s="34"/>
    </row>
    <row r="62" spans="5:5" ht="18.75" customHeight="1">
      <c r="E62" s="34"/>
    </row>
    <row r="63" spans="5:5" ht="18.75" customHeight="1">
      <c r="E63" s="34"/>
    </row>
    <row r="64" spans="5:5" ht="18.75" customHeight="1">
      <c r="E64" s="34"/>
    </row>
    <row r="65" spans="5:5" ht="18.75" customHeight="1">
      <c r="E65" s="34"/>
    </row>
    <row r="66" spans="5:5" ht="18.75" customHeight="1">
      <c r="E66" s="34"/>
    </row>
    <row r="67" spans="5:5" ht="18.75" customHeight="1">
      <c r="E67" s="34"/>
    </row>
    <row r="68" spans="5:5" ht="18.75" customHeight="1">
      <c r="E68" s="34"/>
    </row>
    <row r="69" spans="5:5" ht="18.75" customHeight="1">
      <c r="E69" s="34"/>
    </row>
    <row r="70" spans="5:5" ht="18.75" customHeight="1">
      <c r="E70" s="34"/>
    </row>
    <row r="71" spans="5:5" ht="18.75" customHeight="1">
      <c r="E71" s="34"/>
    </row>
    <row r="72" spans="5:5" ht="18.75" customHeight="1">
      <c r="E72" s="34"/>
    </row>
    <row r="73" spans="5:5" ht="18.75" customHeight="1">
      <c r="E73" s="34"/>
    </row>
    <row r="74" spans="5:5" ht="18.75" customHeight="1">
      <c r="E74" s="34"/>
    </row>
    <row r="75" spans="5:5" ht="18.75" customHeight="1">
      <c r="E75" s="34"/>
    </row>
    <row r="76" spans="5:5" ht="18.75" customHeight="1">
      <c r="E76" s="34"/>
    </row>
    <row r="77" spans="5:5" ht="18.75" customHeight="1">
      <c r="E77" s="34"/>
    </row>
    <row r="78" spans="5:5" ht="18.75" customHeight="1">
      <c r="E78" s="34"/>
    </row>
    <row r="79" spans="5:5" ht="18.75" customHeight="1">
      <c r="E79" s="34"/>
    </row>
    <row r="80" spans="5:5" ht="18.75" customHeight="1">
      <c r="E80" s="34"/>
    </row>
    <row r="81" spans="5:5" ht="18.75" customHeight="1">
      <c r="E81" s="34"/>
    </row>
    <row r="82" spans="5:5" ht="18.75" customHeight="1">
      <c r="E82" s="34"/>
    </row>
    <row r="83" spans="5:5" ht="18.75" customHeight="1">
      <c r="E83" s="34"/>
    </row>
    <row r="84" spans="5:5" ht="18.75" customHeight="1">
      <c r="E84" s="34"/>
    </row>
    <row r="85" spans="5:5" ht="18.75" customHeight="1">
      <c r="E85" s="34"/>
    </row>
    <row r="86" spans="5:5" ht="18.75" customHeight="1">
      <c r="E86" s="34"/>
    </row>
    <row r="87" spans="5:5" ht="18.75" customHeight="1">
      <c r="E87" s="34"/>
    </row>
    <row r="88" spans="5:5" ht="18.75" customHeight="1">
      <c r="E88" s="34"/>
    </row>
  </sheetData>
  <autoFilter ref="A7:IV10"/>
  <mergeCells count="7">
    <mergeCell ref="D13:F13"/>
    <mergeCell ref="D14:F14"/>
    <mergeCell ref="D18:F18"/>
    <mergeCell ref="A4:F4"/>
    <mergeCell ref="A5:F5"/>
    <mergeCell ref="A11:C11"/>
    <mergeCell ref="A10:D10"/>
  </mergeCells>
  <phoneticPr fontId="1" type="noConversion"/>
  <pageMargins left="0.22" right="0.16" top="0.32" bottom="0.16" header="0.32" footer="0.16"/>
  <pageSetup orientation="portrait" horizontalDpi="180" verticalDpi="180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zoomScaleNormal="100" workbookViewId="0">
      <selection activeCell="B6" sqref="B6:C6"/>
    </sheetView>
  </sheetViews>
  <sheetFormatPr defaultRowHeight="12.75"/>
  <cols>
    <col min="1" max="1" width="5.42578125" style="162" customWidth="1"/>
    <col min="2" max="2" width="9.140625" style="162"/>
    <col min="3" max="3" width="37.7109375" style="162" customWidth="1"/>
    <col min="4" max="4" width="25" style="162" customWidth="1"/>
    <col min="5" max="5" width="19.85546875" style="162" customWidth="1"/>
    <col min="6" max="16384" width="9.140625" style="162"/>
  </cols>
  <sheetData>
    <row r="1" spans="1:31" s="134" customFormat="1" ht="14.25">
      <c r="A1" s="133" t="s">
        <v>85</v>
      </c>
      <c r="B1" s="133"/>
      <c r="C1" s="133"/>
      <c r="D1" s="133"/>
      <c r="E1" s="135" t="s">
        <v>80</v>
      </c>
    </row>
    <row r="2" spans="1:31" s="134" customFormat="1" ht="13.5">
      <c r="A2" s="136" t="s">
        <v>78</v>
      </c>
      <c r="B2" s="136"/>
      <c r="C2" s="136"/>
      <c r="D2" s="136"/>
      <c r="E2" s="169"/>
    </row>
    <row r="3" spans="1:31" s="132" customFormat="1" ht="16.5">
      <c r="A3" s="137"/>
      <c r="B3" s="137"/>
      <c r="C3" s="137"/>
      <c r="D3" s="137"/>
      <c r="E3" s="138"/>
    </row>
    <row r="4" spans="1:31" s="140" customFormat="1" ht="20.25">
      <c r="A4" s="184" t="s">
        <v>76</v>
      </c>
      <c r="B4" s="184"/>
      <c r="C4" s="184"/>
      <c r="D4" s="184"/>
      <c r="E4" s="184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</row>
    <row r="5" spans="1:31" s="142" customFormat="1" ht="15">
      <c r="A5" s="141"/>
      <c r="C5" s="143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</row>
    <row r="6" spans="1:31" s="129" customFormat="1" ht="32.25" customHeight="1">
      <c r="A6" s="127" t="s">
        <v>77</v>
      </c>
      <c r="B6" s="186" t="s">
        <v>31</v>
      </c>
      <c r="C6" s="186"/>
      <c r="D6" s="131" t="s">
        <v>83</v>
      </c>
      <c r="E6" s="130" t="s">
        <v>82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</row>
    <row r="7" spans="1:31" s="129" customFormat="1" ht="22.5" customHeight="1">
      <c r="A7" s="127"/>
      <c r="B7" s="187"/>
      <c r="C7" s="188"/>
      <c r="D7" s="166"/>
      <c r="E7" s="130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</row>
    <row r="8" spans="1:31" s="129" customFormat="1" ht="22.5" customHeight="1">
      <c r="A8" s="127"/>
      <c r="B8" s="187"/>
      <c r="C8" s="188"/>
      <c r="D8" s="166"/>
      <c r="E8" s="130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2.5" customHeight="1">
      <c r="A9" s="127"/>
      <c r="B9" s="187"/>
      <c r="C9" s="188"/>
      <c r="D9" s="166"/>
      <c r="E9" s="130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2.5" customHeight="1">
      <c r="A10" s="127"/>
      <c r="B10" s="187"/>
      <c r="C10" s="188"/>
      <c r="D10" s="166"/>
      <c r="E10" s="130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47" customFormat="1" ht="22.5" customHeight="1">
      <c r="A11" s="145"/>
      <c r="B11" s="185"/>
      <c r="C11" s="185"/>
      <c r="D11" s="164"/>
      <c r="E11" s="146"/>
    </row>
    <row r="12" spans="1:31" s="148" customFormat="1" ht="22.5" hidden="1" customHeight="1">
      <c r="A12" s="145"/>
      <c r="B12" s="185"/>
      <c r="C12" s="185"/>
      <c r="D12" s="164"/>
      <c r="E12" s="146"/>
    </row>
    <row r="13" spans="1:31" s="148" customFormat="1" ht="22.5" hidden="1" customHeight="1">
      <c r="A13" s="145"/>
      <c r="B13" s="185"/>
      <c r="C13" s="185"/>
      <c r="D13" s="164"/>
      <c r="E13" s="146"/>
    </row>
    <row r="14" spans="1:31" s="148" customFormat="1" ht="22.5" hidden="1" customHeight="1">
      <c r="A14" s="145"/>
      <c r="B14" s="185"/>
      <c r="C14" s="185"/>
      <c r="D14" s="164"/>
      <c r="E14" s="146"/>
    </row>
    <row r="15" spans="1:31" s="148" customFormat="1" ht="22.5" hidden="1" customHeight="1">
      <c r="A15" s="145"/>
      <c r="B15" s="185"/>
      <c r="C15" s="185"/>
      <c r="D15" s="164"/>
      <c r="E15" s="146"/>
    </row>
    <row r="16" spans="1:31" s="148" customFormat="1" ht="22.5" hidden="1" customHeight="1">
      <c r="A16" s="145"/>
      <c r="B16" s="185"/>
      <c r="C16" s="185"/>
      <c r="D16" s="164"/>
      <c r="E16" s="146"/>
    </row>
    <row r="17" spans="1:31" s="150" customFormat="1" ht="21" customHeight="1">
      <c r="A17" s="186" t="s">
        <v>28</v>
      </c>
      <c r="B17" s="186"/>
      <c r="C17" s="186"/>
      <c r="D17" s="165"/>
      <c r="E17" s="149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s="147" customFormat="1" ht="15.75" hidden="1">
      <c r="A18" s="190" t="s">
        <v>52</v>
      </c>
      <c r="B18" s="190"/>
    </row>
    <row r="19" spans="1:31" s="132" customFormat="1" ht="13.5" customHeight="1">
      <c r="A19" s="151"/>
      <c r="B19" s="151"/>
      <c r="C19" s="151"/>
      <c r="D19" s="151"/>
      <c r="E19" s="152"/>
      <c r="F19" s="153"/>
    </row>
    <row r="20" spans="1:31" s="156" customFormat="1" ht="15.75">
      <c r="A20" s="154" t="s">
        <v>79</v>
      </c>
      <c r="B20" s="154"/>
      <c r="C20" s="155"/>
      <c r="D20" s="155"/>
      <c r="E20" s="155"/>
      <c r="F20" s="155"/>
    </row>
    <row r="21" spans="1:31" s="132" customFormat="1" ht="16.5">
      <c r="A21" s="157"/>
      <c r="B21" s="157"/>
      <c r="C21" s="153"/>
      <c r="D21" s="153"/>
      <c r="E21" s="153"/>
      <c r="F21" s="153"/>
    </row>
    <row r="22" spans="1:31" s="132" customFormat="1" ht="16.5">
      <c r="E22" s="167"/>
      <c r="F22" s="158"/>
      <c r="G22" s="158"/>
    </row>
    <row r="23" spans="1:31" s="159" customFormat="1" ht="16.5">
      <c r="B23" s="189" t="s">
        <v>81</v>
      </c>
      <c r="C23" s="189"/>
      <c r="D23" s="163"/>
      <c r="E23" s="168" t="s">
        <v>84</v>
      </c>
    </row>
    <row r="24" spans="1:31" s="132" customFormat="1" ht="16.5">
      <c r="A24" s="160"/>
      <c r="B24" s="160"/>
      <c r="C24" s="160"/>
      <c r="D24" s="160"/>
      <c r="E24" s="160"/>
    </row>
    <row r="25" spans="1:31" s="161" customFormat="1"/>
    <row r="26" spans="1:31" s="161" customFormat="1"/>
  </sheetData>
  <mergeCells count="15">
    <mergeCell ref="B23:C23"/>
    <mergeCell ref="A18:B18"/>
    <mergeCell ref="B11:C11"/>
    <mergeCell ref="B12:C12"/>
    <mergeCell ref="B13:C13"/>
    <mergeCell ref="B14:C14"/>
    <mergeCell ref="A17:C17"/>
    <mergeCell ref="A4:E4"/>
    <mergeCell ref="B15:C15"/>
    <mergeCell ref="B16:C16"/>
    <mergeCell ref="B6:C6"/>
    <mergeCell ref="B7:C7"/>
    <mergeCell ref="B8:C8"/>
    <mergeCell ref="B9:C9"/>
    <mergeCell ref="B10:C10"/>
  </mergeCells>
  <printOptions horizontalCentered="1"/>
  <pageMargins left="0.2" right="0.2" top="0.75" bottom="0.75" header="0.3" footer="0.3"/>
  <pageSetup paperSize="9" scale="9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TONG HOP CHIET TINH</vt:lpstr>
      <vt:lpstr>BANG TH THU HP</vt:lpstr>
      <vt:lpstr>HP TAI CHUC</vt:lpstr>
      <vt:lpstr>HP CHINH QUY</vt:lpstr>
      <vt:lpstr>Sheet1</vt:lpstr>
      <vt:lpstr>'HP CHINH QUY'!Print_Titles</vt:lpstr>
      <vt:lpstr>'HP TAI CHUC'!Print_Titles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ICPC</cp:lastModifiedBy>
  <cp:lastPrinted>2025-01-06T02:44:29Z</cp:lastPrinted>
  <dcterms:created xsi:type="dcterms:W3CDTF">2003-01-06T14:38:51Z</dcterms:created>
  <dcterms:modified xsi:type="dcterms:W3CDTF">2026-01-05T09:09:17Z</dcterms:modified>
</cp:coreProperties>
</file>